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J190" i="2"/>
  <c r="J186"/>
  <c r="J240" s="1"/>
  <c r="F242"/>
  <c r="J242"/>
  <c r="L242"/>
  <c r="K242"/>
  <c r="I242"/>
  <c r="H242"/>
  <c r="G242"/>
  <c r="F243"/>
  <c r="J188"/>
  <c r="F188" s="1"/>
  <c r="F224"/>
  <c r="J234"/>
  <c r="F236"/>
  <c r="F230"/>
  <c r="F218"/>
  <c r="F212"/>
  <c r="F206"/>
  <c r="F200"/>
  <c r="F194"/>
  <c r="G243"/>
  <c r="H243"/>
  <c r="I243"/>
  <c r="J243"/>
  <c r="K243"/>
  <c r="L243"/>
  <c r="F182"/>
  <c r="F176"/>
  <c r="F170"/>
  <c r="F164"/>
  <c r="F158"/>
  <c r="F152"/>
  <c r="F146"/>
  <c r="F140" l="1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39" l="1"/>
  <c r="F238"/>
  <c r="F237"/>
  <c r="F235"/>
  <c r="L234"/>
  <c r="K234"/>
  <c r="I234"/>
  <c r="H234"/>
  <c r="G234"/>
  <c r="F234" l="1"/>
  <c r="J118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240" l="1"/>
  <c r="L12"/>
  <c r="I208"/>
  <c r="F208" s="1"/>
  <c r="I40"/>
  <c r="I16" s="1"/>
  <c r="I228"/>
  <c r="J228"/>
  <c r="H228"/>
  <c r="G228"/>
  <c r="I124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12" l="1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F13" s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H79"/>
  <c r="I79"/>
  <c r="H72"/>
  <c r="H66" s="1"/>
  <c r="I72"/>
  <c r="I66" s="1"/>
  <c r="H71"/>
  <c r="I71"/>
  <c r="J71"/>
  <c r="H70"/>
  <c r="I70"/>
  <c r="I244" s="1"/>
  <c r="J70"/>
  <c r="H69"/>
  <c r="I69"/>
  <c r="J69"/>
  <c r="H67"/>
  <c r="I67"/>
  <c r="J67"/>
  <c r="J78" l="1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44"/>
  <c r="J204" l="1"/>
  <c r="J198"/>
  <c r="J162"/>
  <c r="J156"/>
  <c r="J150"/>
  <c r="J144"/>
  <c r="J138"/>
  <c r="J132"/>
  <c r="J126"/>
  <c r="J120"/>
  <c r="J119"/>
  <c r="F117"/>
  <c r="F115"/>
  <c r="J54"/>
  <c r="J48"/>
  <c r="J42"/>
  <c r="J36"/>
  <c r="J30"/>
  <c r="J24"/>
  <c r="J18"/>
  <c r="J12" l="1"/>
  <c r="J114"/>
  <c r="J241"/>
  <c r="J245"/>
  <c r="G144"/>
  <c r="F144" l="1"/>
  <c r="I144"/>
  <c r="H144"/>
  <c r="I24" l="1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F69" s="1"/>
  <c r="G70"/>
  <c r="F70" s="1"/>
  <c r="F244" s="1"/>
  <c r="G71"/>
  <c r="G72"/>
  <c r="F72" s="1"/>
  <c r="F71" l="1"/>
  <c r="G244"/>
  <c r="G66"/>
  <c r="F66" s="1"/>
  <c r="G30" l="1"/>
  <c r="G79"/>
  <c r="F79" s="1"/>
  <c r="F241" s="1"/>
  <c r="G81"/>
  <c r="F81" s="1"/>
  <c r="G83"/>
  <c r="G90"/>
  <c r="F90" s="1"/>
  <c r="G96"/>
  <c r="F96" s="1"/>
  <c r="G102"/>
  <c r="F102" s="1"/>
  <c r="G192"/>
  <c r="H192"/>
  <c r="I192"/>
  <c r="I216"/>
  <c r="H216"/>
  <c r="G216"/>
  <c r="I210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I186" l="1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F12" l="1"/>
  <c r="F114"/>
  <c r="F186"/>
  <c r="I240"/>
  <c r="G240"/>
  <c r="H12"/>
  <c r="H240" s="1"/>
  <c r="F240" l="1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<sst xmlns="http://schemas.openxmlformats.org/spreadsheetml/2006/main" count="449" uniqueCount="193">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</sst>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A233" zoomScale="130" zoomScaleNormal="100" zoomScaleSheetLayoutView="130" workbookViewId="0">
      <selection activeCell="D240" sqref="D240:D245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192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31" t="s">
        <v>48</v>
      </c>
      <c r="B7" s="131" t="s">
        <v>49</v>
      </c>
      <c r="C7" s="131" t="s">
        <v>50</v>
      </c>
      <c r="D7" s="131" t="s">
        <v>51</v>
      </c>
      <c r="E7" s="131" t="s">
        <v>52</v>
      </c>
      <c r="F7" s="131" t="s">
        <v>53</v>
      </c>
      <c r="G7" s="131" t="s">
        <v>77</v>
      </c>
      <c r="H7" s="134"/>
      <c r="I7" s="134"/>
      <c r="J7" s="134"/>
      <c r="K7" s="134"/>
      <c r="L7" s="134"/>
    </row>
    <row r="8" spans="1:53" ht="21.75" customHeight="1">
      <c r="A8" s="132"/>
      <c r="B8" s="132"/>
      <c r="C8" s="132"/>
      <c r="D8" s="132"/>
      <c r="E8" s="132"/>
      <c r="F8" s="132"/>
      <c r="G8" s="133"/>
      <c r="H8" s="135"/>
      <c r="I8" s="135"/>
      <c r="J8" s="135"/>
      <c r="K8" s="135"/>
      <c r="L8" s="135"/>
    </row>
    <row r="9" spans="1:53" s="31" customFormat="1" ht="21.75" customHeight="1">
      <c r="A9" s="132"/>
      <c r="B9" s="132"/>
      <c r="C9" s="132"/>
      <c r="D9" s="132"/>
      <c r="E9" s="132"/>
      <c r="F9" s="132"/>
      <c r="G9" s="131" t="s">
        <v>54</v>
      </c>
      <c r="H9" s="131" t="s">
        <v>71</v>
      </c>
      <c r="I9" s="131" t="s">
        <v>74</v>
      </c>
      <c r="J9" s="136" t="s">
        <v>108</v>
      </c>
      <c r="K9" s="98" t="s">
        <v>132</v>
      </c>
      <c r="L9" s="98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3"/>
      <c r="B10" s="133"/>
      <c r="C10" s="133"/>
      <c r="D10" s="133"/>
      <c r="E10" s="133"/>
      <c r="F10" s="133"/>
      <c r="G10" s="132"/>
      <c r="H10" s="132"/>
      <c r="I10" s="132"/>
      <c r="J10" s="136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151</v>
      </c>
      <c r="D12" s="121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115</v>
      </c>
      <c r="C18" s="106" t="s">
        <v>152</v>
      </c>
      <c r="D18" s="121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126</v>
      </c>
      <c r="C24" s="106" t="s">
        <v>107</v>
      </c>
      <c r="D24" s="121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125</v>
      </c>
      <c r="C30" s="106" t="s">
        <v>153</v>
      </c>
      <c r="D30" s="121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116</v>
      </c>
      <c r="C36" s="106" t="s">
        <v>154</v>
      </c>
      <c r="D36" s="121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117</v>
      </c>
      <c r="C42" s="106" t="s">
        <v>155</v>
      </c>
      <c r="D42" s="121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100</v>
      </c>
      <c r="B48" s="123" t="s">
        <v>118</v>
      </c>
      <c r="C48" s="106" t="s">
        <v>156</v>
      </c>
      <c r="D48" s="121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104</v>
      </c>
      <c r="B54" s="123" t="s">
        <v>92</v>
      </c>
      <c r="C54" s="106" t="s">
        <v>156</v>
      </c>
      <c r="D54" s="121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134</v>
      </c>
      <c r="B60" s="123" t="s">
        <v>136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157</v>
      </c>
      <c r="D66" s="109" t="s">
        <v>167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111</v>
      </c>
      <c r="C72" s="106" t="s">
        <v>157</v>
      </c>
      <c r="D72" s="109" t="s">
        <v>167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151</v>
      </c>
      <c r="D78" s="121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119</v>
      </c>
      <c r="C84" s="106" t="s">
        <v>107</v>
      </c>
      <c r="D84" s="118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120</v>
      </c>
      <c r="C90" s="106" t="s">
        <v>151</v>
      </c>
      <c r="D90" s="118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121</v>
      </c>
      <c r="C96" s="106" t="s">
        <v>156</v>
      </c>
      <c r="D96" s="118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94</v>
      </c>
      <c r="B102" s="123" t="s">
        <v>122</v>
      </c>
      <c r="C102" s="106" t="s">
        <v>151</v>
      </c>
      <c r="D102" s="118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43" t="s">
        <v>127</v>
      </c>
      <c r="B108" s="123" t="s">
        <v>128</v>
      </c>
      <c r="C108" s="106" t="s">
        <v>140</v>
      </c>
      <c r="D108" s="118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6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423735.06938999996</v>
      </c>
      <c r="G114" s="14">
        <f>G120+G126+G132+G138+G144+G150+G156+G162+G168+G174+G180</f>
        <v>56915.833559999999</v>
      </c>
      <c r="H114" s="14">
        <f>H120+H126+H132+H138+H144+H150+H156+H162+H168+H174+H180</f>
        <v>62561.963919999995</v>
      </c>
      <c r="I114" s="14">
        <f>I120+I126+I132+I138+I144+I150+I156+I162+I168+I174+I180</f>
        <v>75282.535459999999</v>
      </c>
      <c r="J114" s="14">
        <f>J120+J126+J132+J138+J144+J150+J156+J162+J168+J174</f>
        <v>71642.836449999988</v>
      </c>
      <c r="K114" s="74">
        <f>K120+K126+K132+K138+K144+K150+K156+K162+K168+K174+K180</f>
        <v>64918.380999999994</v>
      </c>
      <c r="L114" s="74">
        <f>L120+L126+L132+L138+L144+L150+L156+L162+L168+L174+L180</f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4">K151+K157+K163</f>
        <v>0</v>
      </c>
      <c r="L115" s="74">
        <f t="shared" ref="L115" si="65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7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6">K153+K159+K165</f>
        <v>0</v>
      </c>
      <c r="L117" s="74">
        <f t="shared" ref="L117" si="67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7"/>
      <c r="D118" s="110"/>
      <c r="E118" s="26" t="s">
        <v>58</v>
      </c>
      <c r="F118" s="13">
        <f t="shared" si="63"/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8">H155+H161+H167</f>
        <v>0</v>
      </c>
      <c r="I119" s="14">
        <f t="shared" si="68"/>
        <v>0</v>
      </c>
      <c r="J119" s="14">
        <f t="shared" ref="J119:K119" si="69">J155+J161+J167</f>
        <v>0</v>
      </c>
      <c r="K119" s="74">
        <f t="shared" si="69"/>
        <v>0</v>
      </c>
      <c r="L119" s="74">
        <f t="shared" ref="L119" si="70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12" t="s">
        <v>101</v>
      </c>
      <c r="C120" s="106" t="s">
        <v>157</v>
      </c>
      <c r="D120" s="100" t="s">
        <v>173</v>
      </c>
      <c r="E120" s="26" t="s">
        <v>47</v>
      </c>
      <c r="F120" s="13">
        <f t="shared" ref="F120:F125" si="71">G120+H120+I120+J120+K120+L120</f>
        <v>58613.013500000001</v>
      </c>
      <c r="G120" s="14">
        <f t="shared" ref="G120:H120" si="72">G121+G123+G124+G125</f>
        <v>6589.335</v>
      </c>
      <c r="H120" s="14">
        <f t="shared" si="72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3"/>
      <c r="C121" s="107"/>
      <c r="D121" s="151"/>
      <c r="E121" s="26" t="s">
        <v>56</v>
      </c>
      <c r="F121" s="13">
        <f t="shared" si="71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13"/>
      <c r="C122" s="107"/>
      <c r="D122" s="151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3"/>
      <c r="C123" s="107"/>
      <c r="D123" s="151"/>
      <c r="E123" s="26" t="s">
        <v>57</v>
      </c>
      <c r="F123" s="13">
        <f t="shared" si="71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3"/>
      <c r="C124" s="107"/>
      <c r="D124" s="151"/>
      <c r="E124" s="26" t="s">
        <v>58</v>
      </c>
      <c r="F124" s="13">
        <f t="shared" si="71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14"/>
      <c r="C125" s="108"/>
      <c r="D125" s="152"/>
      <c r="E125" s="26" t="s">
        <v>59</v>
      </c>
      <c r="F125" s="13">
        <f t="shared" si="71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3" t="s">
        <v>186</v>
      </c>
      <c r="C126" s="106" t="s">
        <v>158</v>
      </c>
      <c r="D126" s="100" t="s">
        <v>174</v>
      </c>
      <c r="E126" s="26" t="s">
        <v>47</v>
      </c>
      <c r="F126" s="13">
        <f t="shared" ref="F126:F131" si="73">G126+H126+I126+J126+K126+L126</f>
        <v>2806.38</v>
      </c>
      <c r="G126" s="14">
        <f t="shared" ref="G126:L126" si="74">G127+G129+G130+G131</f>
        <v>200</v>
      </c>
      <c r="H126" s="14">
        <f t="shared" si="74"/>
        <v>713</v>
      </c>
      <c r="I126" s="14">
        <f t="shared" si="74"/>
        <v>789.18</v>
      </c>
      <c r="J126" s="14">
        <f t="shared" si="74"/>
        <v>325.2</v>
      </c>
      <c r="K126" s="74">
        <f t="shared" si="74"/>
        <v>0</v>
      </c>
      <c r="L126" s="74">
        <f t="shared" si="74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29"/>
      <c r="C127" s="107"/>
      <c r="D127" s="151"/>
      <c r="E127" s="26" t="s">
        <v>56</v>
      </c>
      <c r="F127" s="13">
        <f t="shared" si="7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29"/>
      <c r="C128" s="107"/>
      <c r="D128" s="151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9"/>
      <c r="C129" s="107"/>
      <c r="D129" s="151"/>
      <c r="E129" s="26" t="s">
        <v>57</v>
      </c>
      <c r="F129" s="13">
        <f t="shared" si="73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9"/>
      <c r="C130" s="107"/>
      <c r="D130" s="151"/>
      <c r="E130" s="26" t="s">
        <v>58</v>
      </c>
      <c r="F130" s="13">
        <f t="shared" si="73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30"/>
      <c r="C131" s="108"/>
      <c r="D131" s="152"/>
      <c r="E131" s="26" t="s">
        <v>59</v>
      </c>
      <c r="F131" s="13">
        <f t="shared" si="73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3" t="s">
        <v>103</v>
      </c>
      <c r="C132" s="106" t="s">
        <v>159</v>
      </c>
      <c r="D132" s="100" t="s">
        <v>175</v>
      </c>
      <c r="E132" s="26" t="s">
        <v>47</v>
      </c>
      <c r="F132" s="13">
        <f t="shared" ref="F132:F137" si="75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6">K133+K135+K136+K137</f>
        <v>0</v>
      </c>
      <c r="L132" s="14">
        <f t="shared" si="76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9"/>
      <c r="C133" s="107"/>
      <c r="D133" s="151"/>
      <c r="E133" s="26" t="s">
        <v>56</v>
      </c>
      <c r="F133" s="13">
        <f t="shared" si="75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9"/>
      <c r="C134" s="107"/>
      <c r="D134" s="151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9"/>
      <c r="C135" s="107"/>
      <c r="D135" s="151"/>
      <c r="E135" s="26" t="s">
        <v>57</v>
      </c>
      <c r="F135" s="13">
        <f t="shared" si="75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9"/>
      <c r="C136" s="107"/>
      <c r="D136" s="151"/>
      <c r="E136" s="26" t="s">
        <v>58</v>
      </c>
      <c r="F136" s="13">
        <f t="shared" si="75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30"/>
      <c r="C137" s="108"/>
      <c r="D137" s="152"/>
      <c r="E137" s="26" t="s">
        <v>59</v>
      </c>
      <c r="F137" s="13">
        <f t="shared" si="75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98</v>
      </c>
      <c r="B138" s="103" t="s">
        <v>102</v>
      </c>
      <c r="C138" s="106" t="s">
        <v>159</v>
      </c>
      <c r="D138" s="100" t="s">
        <v>176</v>
      </c>
      <c r="E138" s="26" t="s">
        <v>47</v>
      </c>
      <c r="F138" s="13">
        <f t="shared" ref="F138:F143" si="77">G138+H138+I138+J138+K138+L138</f>
        <v>4828.2460000000001</v>
      </c>
      <c r="G138" s="14">
        <f t="shared" ref="G138:L138" si="78">G139+G141+G142+G143</f>
        <v>3949.9850000000001</v>
      </c>
      <c r="H138" s="14">
        <f t="shared" si="78"/>
        <v>0</v>
      </c>
      <c r="I138" s="14">
        <f t="shared" si="78"/>
        <v>0</v>
      </c>
      <c r="J138" s="14">
        <f t="shared" si="78"/>
        <v>878.26099999999997</v>
      </c>
      <c r="K138" s="74">
        <f t="shared" si="78"/>
        <v>0</v>
      </c>
      <c r="L138" s="74">
        <f t="shared" si="78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9"/>
      <c r="C139" s="107"/>
      <c r="D139" s="151"/>
      <c r="E139" s="26" t="s">
        <v>56</v>
      </c>
      <c r="F139" s="13">
        <f t="shared" si="77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29"/>
      <c r="C140" s="107"/>
      <c r="D140" s="151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9"/>
      <c r="C141" s="107"/>
      <c r="D141" s="151"/>
      <c r="E141" s="26" t="s">
        <v>57</v>
      </c>
      <c r="F141" s="13">
        <f t="shared" si="77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9"/>
      <c r="C142" s="107"/>
      <c r="D142" s="151"/>
      <c r="E142" s="26" t="s">
        <v>58</v>
      </c>
      <c r="F142" s="13">
        <f t="shared" si="77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30"/>
      <c r="C143" s="108"/>
      <c r="D143" s="152"/>
      <c r="E143" s="26" t="s">
        <v>59</v>
      </c>
      <c r="F143" s="13">
        <f t="shared" si="77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95</v>
      </c>
      <c r="B144" s="103" t="s">
        <v>105</v>
      </c>
      <c r="C144" s="106">
        <v>2021</v>
      </c>
      <c r="D144" s="100" t="s">
        <v>89</v>
      </c>
      <c r="E144" s="26" t="s">
        <v>47</v>
      </c>
      <c r="F144" s="13">
        <f t="shared" ref="F144:F149" si="79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0">K145+K147+K148+K149</f>
        <v>0</v>
      </c>
      <c r="L144" s="14">
        <f t="shared" si="80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29"/>
      <c r="C145" s="107"/>
      <c r="D145" s="151"/>
      <c r="E145" s="26" t="s">
        <v>56</v>
      </c>
      <c r="F145" s="13">
        <f t="shared" si="79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29"/>
      <c r="C146" s="107"/>
      <c r="D146" s="151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29"/>
      <c r="C147" s="107"/>
      <c r="D147" s="151"/>
      <c r="E147" s="26" t="s">
        <v>57</v>
      </c>
      <c r="F147" s="13">
        <f t="shared" si="79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29"/>
      <c r="C148" s="107"/>
      <c r="D148" s="151"/>
      <c r="E148" s="26" t="s">
        <v>58</v>
      </c>
      <c r="F148" s="13">
        <f t="shared" si="79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30"/>
      <c r="C149" s="108"/>
      <c r="D149" s="152"/>
      <c r="E149" s="26" t="s">
        <v>59</v>
      </c>
      <c r="F149" s="13">
        <f t="shared" si="79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96</v>
      </c>
      <c r="B150" s="115" t="s">
        <v>123</v>
      </c>
      <c r="C150" s="106" t="s">
        <v>151</v>
      </c>
      <c r="D150" s="100" t="s">
        <v>178</v>
      </c>
      <c r="E150" s="26" t="s">
        <v>47</v>
      </c>
      <c r="F150" s="13">
        <f t="shared" ref="F150:F155" si="81">G150+H150+I150+J150+K150+L150</f>
        <v>124292.05799999999</v>
      </c>
      <c r="G150" s="14">
        <f t="shared" ref="G150:H150" si="82">G151+G153+G154+G155</f>
        <v>15936.712</v>
      </c>
      <c r="H150" s="14">
        <f t="shared" si="82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16"/>
      <c r="C151" s="107"/>
      <c r="D151" s="151"/>
      <c r="E151" s="26" t="s">
        <v>56</v>
      </c>
      <c r="F151" s="13">
        <f t="shared" si="81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16"/>
      <c r="C152" s="107"/>
      <c r="D152" s="151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16"/>
      <c r="C153" s="107"/>
      <c r="D153" s="151"/>
      <c r="E153" s="26" t="s">
        <v>57</v>
      </c>
      <c r="F153" s="13">
        <f t="shared" si="81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16"/>
      <c r="C154" s="107"/>
      <c r="D154" s="151"/>
      <c r="E154" s="26" t="s">
        <v>58</v>
      </c>
      <c r="F154" s="13">
        <f t="shared" si="81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17"/>
      <c r="C155" s="108"/>
      <c r="D155" s="152"/>
      <c r="E155" s="26" t="s">
        <v>59</v>
      </c>
      <c r="F155" s="13">
        <f t="shared" si="81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97</v>
      </c>
      <c r="B156" s="103" t="s">
        <v>85</v>
      </c>
      <c r="C156" s="106" t="s">
        <v>156</v>
      </c>
      <c r="D156" s="100" t="s">
        <v>179</v>
      </c>
      <c r="E156" s="26" t="s">
        <v>47</v>
      </c>
      <c r="F156" s="13">
        <f t="shared" ref="F156:F161" si="83">G156+H156+I156+J156+K156+L156</f>
        <v>39368.294000000002</v>
      </c>
      <c r="G156" s="14">
        <f t="shared" ref="G156:I156" si="84">G157+G159+G160+G161</f>
        <v>4987.1719999999996</v>
      </c>
      <c r="H156" s="14">
        <f t="shared" si="84"/>
        <v>5411.7749999999996</v>
      </c>
      <c r="I156" s="14">
        <f t="shared" si="84"/>
        <v>6502.9970000000003</v>
      </c>
      <c r="J156" s="14">
        <f t="shared" ref="J156:L156" si="85">J157+J159+J160+J161</f>
        <v>7027.9129999999996</v>
      </c>
      <c r="K156" s="74">
        <f t="shared" si="85"/>
        <v>7488.6750000000002</v>
      </c>
      <c r="L156" s="74">
        <f t="shared" si="85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01"/>
      <c r="E157" s="26" t="s">
        <v>56</v>
      </c>
      <c r="F157" s="13">
        <f t="shared" si="83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01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01"/>
      <c r="E159" s="26" t="s">
        <v>57</v>
      </c>
      <c r="F159" s="13">
        <f t="shared" si="83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01"/>
      <c r="E160" s="26" t="s">
        <v>58</v>
      </c>
      <c r="F160" s="13">
        <f t="shared" si="83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02"/>
      <c r="E161" s="26" t="s">
        <v>59</v>
      </c>
      <c r="F161" s="13">
        <f t="shared" si="83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106</v>
      </c>
      <c r="B162" s="103" t="s">
        <v>124</v>
      </c>
      <c r="C162" s="106" t="s">
        <v>151</v>
      </c>
      <c r="D162" s="144" t="s">
        <v>177</v>
      </c>
      <c r="E162" s="26" t="s">
        <v>47</v>
      </c>
      <c r="F162" s="13">
        <f t="shared" ref="F162:F167" si="86">G162+H162+I162+J162+K162+L162</f>
        <v>185450.69065</v>
      </c>
      <c r="G162" s="14">
        <f t="shared" ref="G162:I162" si="87">G163+G165+G166+G167</f>
        <v>24697.937999999998</v>
      </c>
      <c r="H162" s="14">
        <f t="shared" si="87"/>
        <v>26229.38365</v>
      </c>
      <c r="I162" s="14">
        <f t="shared" si="87"/>
        <v>30710.739000000001</v>
      </c>
      <c r="J162" s="14">
        <f t="shared" ref="J162:L162" si="88">J163+J165+J166+J167</f>
        <v>33833.588000000003</v>
      </c>
      <c r="K162" s="74">
        <f t="shared" si="88"/>
        <v>33908.911</v>
      </c>
      <c r="L162" s="74">
        <f t="shared" si="88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44"/>
      <c r="E163" s="26" t="s">
        <v>56</v>
      </c>
      <c r="F163" s="13">
        <f t="shared" si="86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16"/>
      <c r="C164" s="107"/>
      <c r="D164" s="144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44"/>
      <c r="E165" s="26" t="s">
        <v>57</v>
      </c>
      <c r="F165" s="13">
        <f t="shared" si="86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44"/>
      <c r="E166" s="26" t="s">
        <v>58</v>
      </c>
      <c r="F166" s="13">
        <f t="shared" si="86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45"/>
      <c r="E167" s="26" t="s">
        <v>59</v>
      </c>
      <c r="F167" s="13">
        <f t="shared" si="86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109</v>
      </c>
      <c r="B168" s="103" t="s">
        <v>110</v>
      </c>
      <c r="C168" s="106" t="s">
        <v>187</v>
      </c>
      <c r="D168" s="100" t="s">
        <v>89</v>
      </c>
      <c r="E168" s="26" t="s">
        <v>47</v>
      </c>
      <c r="F168" s="13">
        <f t="shared" ref="F168:F173" si="89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0">K169+K171+K172+K173</f>
        <v>0</v>
      </c>
      <c r="L168" s="14">
        <f t="shared" si="90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29"/>
      <c r="C169" s="107"/>
      <c r="D169" s="151"/>
      <c r="E169" s="26" t="s">
        <v>56</v>
      </c>
      <c r="F169" s="13">
        <f t="shared" si="89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29"/>
      <c r="C170" s="107"/>
      <c r="D170" s="151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29"/>
      <c r="C171" s="107"/>
      <c r="D171" s="151"/>
      <c r="E171" s="26" t="s">
        <v>57</v>
      </c>
      <c r="F171" s="13">
        <f t="shared" si="89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29"/>
      <c r="C172" s="107"/>
      <c r="D172" s="151"/>
      <c r="E172" s="26" t="s">
        <v>58</v>
      </c>
      <c r="F172" s="13">
        <f t="shared" si="89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30"/>
      <c r="C173" s="108"/>
      <c r="D173" s="152"/>
      <c r="E173" s="26" t="s">
        <v>59</v>
      </c>
      <c r="F173" s="13">
        <f t="shared" si="89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129</v>
      </c>
      <c r="B174" s="103" t="s">
        <v>130</v>
      </c>
      <c r="C174" s="106" t="s">
        <v>181</v>
      </c>
      <c r="D174" s="100" t="s">
        <v>180</v>
      </c>
      <c r="E174" s="26" t="s">
        <v>47</v>
      </c>
      <c r="F174" s="13">
        <f t="shared" ref="F174:F179" si="91">G174+H174+I174+J174+K174+L174</f>
        <v>885.12</v>
      </c>
      <c r="G174" s="14">
        <f t="shared" ref="G174" si="92">SUM(G175:G179)</f>
        <v>0</v>
      </c>
      <c r="H174" s="14">
        <f>SUM(H175:H179)</f>
        <v>475.89</v>
      </c>
      <c r="I174" s="14">
        <f t="shared" ref="I174:J174" si="93">SUM(I175:I179)</f>
        <v>356.5</v>
      </c>
      <c r="J174" s="14">
        <f t="shared" si="93"/>
        <v>52.73</v>
      </c>
      <c r="K174" s="14">
        <f t="shared" ref="K174:L174" si="94">SUM(K175:K179)</f>
        <v>0</v>
      </c>
      <c r="L174" s="14">
        <f t="shared" si="94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9"/>
      <c r="C175" s="107"/>
      <c r="D175" s="151"/>
      <c r="E175" s="26" t="s">
        <v>56</v>
      </c>
      <c r="F175" s="13">
        <f t="shared" si="91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29"/>
      <c r="C176" s="107"/>
      <c r="D176" s="151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9"/>
      <c r="C177" s="107"/>
      <c r="D177" s="151"/>
      <c r="E177" s="26" t="s">
        <v>57</v>
      </c>
      <c r="F177" s="13">
        <f t="shared" si="91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9"/>
      <c r="C178" s="107"/>
      <c r="D178" s="151"/>
      <c r="E178" s="26" t="s">
        <v>58</v>
      </c>
      <c r="F178" s="13">
        <f t="shared" si="91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30"/>
      <c r="C179" s="108"/>
      <c r="D179" s="152"/>
      <c r="E179" s="26" t="s">
        <v>59</v>
      </c>
      <c r="F179" s="13">
        <f t="shared" si="91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133</v>
      </c>
      <c r="B180" s="103" t="s">
        <v>135</v>
      </c>
      <c r="C180" s="153">
        <v>2023</v>
      </c>
      <c r="D180" s="100" t="s">
        <v>89</v>
      </c>
      <c r="E180" s="26" t="s">
        <v>47</v>
      </c>
      <c r="F180" s="13">
        <f t="shared" ref="F180:F185" si="95">G180+H180+I180+J180+K180+L180</f>
        <v>5000</v>
      </c>
      <c r="G180" s="14">
        <f t="shared" ref="G180" si="96">SUM(G181:G185)</f>
        <v>0</v>
      </c>
      <c r="H180" s="14">
        <f>SUM(H181:H185)</f>
        <v>0</v>
      </c>
      <c r="I180" s="14">
        <f t="shared" ref="I180:J180" si="97">SUM(I181:I185)</f>
        <v>5000</v>
      </c>
      <c r="J180" s="14">
        <f t="shared" si="97"/>
        <v>0</v>
      </c>
      <c r="K180" s="14">
        <f t="shared" ref="K180:L180" si="98">SUM(K181:K185)</f>
        <v>0</v>
      </c>
      <c r="L180" s="14">
        <f t="shared" si="98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9"/>
      <c r="C181" s="154"/>
      <c r="D181" s="151"/>
      <c r="E181" s="26" t="s">
        <v>56</v>
      </c>
      <c r="F181" s="13">
        <f t="shared" si="95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29"/>
      <c r="C182" s="154"/>
      <c r="D182" s="151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9"/>
      <c r="C183" s="154"/>
      <c r="D183" s="151"/>
      <c r="E183" s="26" t="s">
        <v>57</v>
      </c>
      <c r="F183" s="13">
        <f t="shared" si="95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9"/>
      <c r="C184" s="154"/>
      <c r="D184" s="151"/>
      <c r="E184" s="26" t="s">
        <v>58</v>
      </c>
      <c r="F184" s="13">
        <f t="shared" si="95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30"/>
      <c r="C185" s="155"/>
      <c r="D185" s="152"/>
      <c r="E185" s="26" t="s">
        <v>59</v>
      </c>
      <c r="F185" s="13">
        <f t="shared" si="95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6" t="s">
        <v>107</v>
      </c>
      <c r="D186" s="100" t="s">
        <v>182</v>
      </c>
      <c r="E186" s="26" t="s">
        <v>47</v>
      </c>
      <c r="F186" s="13">
        <f t="shared" ref="F186:F191" si="99">G186+H186+I186+J186+K186+L186</f>
        <v>108857.29761000001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20447.279149999998</v>
      </c>
      <c r="J186" s="14">
        <f>J192+J198+J204+J210+J216+J222+J228+J234</f>
        <v>11084.836000000001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7"/>
      <c r="D187" s="126"/>
      <c r="E187" s="26" t="s">
        <v>56</v>
      </c>
      <c r="F187" s="13">
        <f t="shared" si="99"/>
        <v>6140.23614</v>
      </c>
      <c r="G187" s="14">
        <f t="shared" ref="G187:K187" si="101">G193+G205+G211+G199+G217+G223</f>
        <v>6119.23614</v>
      </c>
      <c r="H187" s="14">
        <f t="shared" si="101"/>
        <v>21</v>
      </c>
      <c r="I187" s="14">
        <f>I193+I205+I211+I199+I217+I223</f>
        <v>0</v>
      </c>
      <c r="J187" s="14">
        <f t="shared" si="101"/>
        <v>0</v>
      </c>
      <c r="K187" s="74">
        <f t="shared" si="101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7"/>
      <c r="D188" s="126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7"/>
      <c r="D189" s="126"/>
      <c r="E189" s="26" t="s">
        <v>57</v>
      </c>
      <c r="F189" s="13">
        <f t="shared" si="99"/>
        <v>14351.607600000001</v>
      </c>
      <c r="G189" s="14">
        <f t="shared" ref="G189:K189" si="102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2"/>
        <v>0</v>
      </c>
      <c r="K189" s="74">
        <f t="shared" si="102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7"/>
      <c r="D190" s="126"/>
      <c r="E190" s="26" t="s">
        <v>58</v>
      </c>
      <c r="F190" s="13">
        <f t="shared" si="99"/>
        <v>77799.999899999995</v>
      </c>
      <c r="G190" s="14">
        <f t="shared" ref="G190:K190" si="103">G196+G208+G214+G202+G220+G226</f>
        <v>12975.96</v>
      </c>
      <c r="H190" s="14">
        <f t="shared" si="103"/>
        <v>44536.72</v>
      </c>
      <c r="I190" s="14">
        <f>I196+I208+I214+I202+I220+I226+I232</f>
        <v>19767.937869999998</v>
      </c>
      <c r="J190" s="14">
        <f>J196+J208+J214+J202+J220+J226+J232+J238</f>
        <v>519.38202999999999</v>
      </c>
      <c r="K190" s="74">
        <f t="shared" si="103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8"/>
      <c r="D191" s="127"/>
      <c r="E191" s="26" t="s">
        <v>59</v>
      </c>
      <c r="F191" s="13">
        <f t="shared" si="99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0" t="s">
        <v>25</v>
      </c>
      <c r="B192" s="103" t="s">
        <v>113</v>
      </c>
      <c r="C192" s="106">
        <v>2022</v>
      </c>
      <c r="D192" s="100" t="s">
        <v>184</v>
      </c>
      <c r="E192" s="26" t="s">
        <v>47</v>
      </c>
      <c r="F192" s="13">
        <f t="shared" ref="F192:F197" si="104">G192+H192+I192+J192+K192+L192</f>
        <v>22.105260000000001</v>
      </c>
      <c r="G192" s="14">
        <f t="shared" ref="G192:L192" si="105">G193+G195+G196+G197</f>
        <v>0</v>
      </c>
      <c r="H192" s="14">
        <f t="shared" si="105"/>
        <v>22.105260000000001</v>
      </c>
      <c r="I192" s="14">
        <f t="shared" si="105"/>
        <v>0</v>
      </c>
      <c r="J192" s="14">
        <f t="shared" si="105"/>
        <v>0</v>
      </c>
      <c r="K192" s="14">
        <f t="shared" si="105"/>
        <v>0</v>
      </c>
      <c r="L192" s="14">
        <f t="shared" si="105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01"/>
      <c r="B193" s="104"/>
      <c r="C193" s="107"/>
      <c r="D193" s="126"/>
      <c r="E193" s="26" t="s">
        <v>56</v>
      </c>
      <c r="F193" s="13">
        <f t="shared" si="104"/>
        <v>21</v>
      </c>
      <c r="G193" s="16">
        <v>0</v>
      </c>
      <c r="H193" s="16">
        <v>21</v>
      </c>
      <c r="I193" s="16">
        <v>0</v>
      </c>
      <c r="J193" s="16">
        <v>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101"/>
      <c r="B194" s="104"/>
      <c r="C194" s="107"/>
      <c r="D194" s="126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1"/>
      <c r="B195" s="104"/>
      <c r="C195" s="107"/>
      <c r="D195" s="126"/>
      <c r="E195" s="26" t="s">
        <v>57</v>
      </c>
      <c r="F195" s="13">
        <f t="shared" si="104"/>
        <v>1.1052599999999999</v>
      </c>
      <c r="G195" s="16">
        <v>0</v>
      </c>
      <c r="H195" s="16">
        <v>1.1052599999999999</v>
      </c>
      <c r="I195" s="16">
        <v>0</v>
      </c>
      <c r="J195" s="16">
        <v>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01"/>
      <c r="B196" s="104"/>
      <c r="C196" s="107"/>
      <c r="D196" s="126"/>
      <c r="E196" s="26" t="s">
        <v>58</v>
      </c>
      <c r="F196" s="13">
        <f t="shared" si="104"/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2"/>
      <c r="B197" s="105"/>
      <c r="C197" s="108"/>
      <c r="D197" s="127"/>
      <c r="E197" s="26" t="s">
        <v>59</v>
      </c>
      <c r="F197" s="13">
        <f t="shared" si="104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100" t="s">
        <v>26</v>
      </c>
      <c r="B198" s="103" t="s">
        <v>131</v>
      </c>
      <c r="C198" s="106" t="s">
        <v>91</v>
      </c>
      <c r="D198" s="100" t="s">
        <v>93</v>
      </c>
      <c r="E198" s="26" t="s">
        <v>47</v>
      </c>
      <c r="F198" s="13">
        <f t="shared" ref="F198:F203" si="106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7">K199+K201+K202+K203</f>
        <v>0</v>
      </c>
      <c r="L198" s="14">
        <f t="shared" si="107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101"/>
      <c r="B199" s="104"/>
      <c r="C199" s="107"/>
      <c r="D199" s="146"/>
      <c r="E199" s="26" t="s">
        <v>56</v>
      </c>
      <c r="F199" s="13">
        <f t="shared" si="106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101"/>
      <c r="B200" s="104"/>
      <c r="C200" s="107"/>
      <c r="D200" s="146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101"/>
      <c r="B201" s="104"/>
      <c r="C201" s="107"/>
      <c r="D201" s="146"/>
      <c r="E201" s="26" t="s">
        <v>57</v>
      </c>
      <c r="F201" s="13">
        <f t="shared" si="106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101"/>
      <c r="B202" s="104"/>
      <c r="C202" s="107"/>
      <c r="D202" s="146"/>
      <c r="E202" s="26" t="s">
        <v>58</v>
      </c>
      <c r="F202" s="13">
        <f t="shared" si="106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/>
      <c r="B203" s="105"/>
      <c r="C203" s="108"/>
      <c r="D203" s="147"/>
      <c r="E203" s="26" t="s">
        <v>59</v>
      </c>
      <c r="F203" s="13">
        <f t="shared" si="106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100" t="s">
        <v>27</v>
      </c>
      <c r="B204" s="103" t="s">
        <v>141</v>
      </c>
      <c r="C204" s="106" t="s">
        <v>107</v>
      </c>
      <c r="D204" s="100" t="s">
        <v>183</v>
      </c>
      <c r="E204" s="26" t="s">
        <v>47</v>
      </c>
      <c r="F204" s="13">
        <f t="shared" ref="F204:F209" si="108">G204+H204+I204+J204+K204+L204</f>
        <v>44964.417069999996</v>
      </c>
      <c r="G204" s="14">
        <f t="shared" ref="G204:H204" si="109">G205+G207+G208+G209</f>
        <v>1163.067</v>
      </c>
      <c r="H204" s="14">
        <f t="shared" si="109"/>
        <v>31058.942999999999</v>
      </c>
      <c r="I204" s="14">
        <f>I205+I207+I208+I209</f>
        <v>12233.601070000001</v>
      </c>
      <c r="J204" s="14">
        <f t="shared" ref="J204:L204" si="110">J205+J207+J208+J209</f>
        <v>508.80599999999998</v>
      </c>
      <c r="K204" s="74">
        <f t="shared" si="110"/>
        <v>0</v>
      </c>
      <c r="L204" s="74">
        <f t="shared" si="110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101"/>
      <c r="B205" s="104"/>
      <c r="C205" s="107"/>
      <c r="D205" s="126"/>
      <c r="E205" s="26" t="s">
        <v>56</v>
      </c>
      <c r="F205" s="13">
        <f t="shared" si="108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101"/>
      <c r="B206" s="104"/>
      <c r="C206" s="107"/>
      <c r="D206" s="126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101"/>
      <c r="B207" s="104"/>
      <c r="C207" s="107"/>
      <c r="D207" s="126"/>
      <c r="E207" s="26" t="s">
        <v>57</v>
      </c>
      <c r="F207" s="13">
        <f t="shared" si="108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101"/>
      <c r="B208" s="104"/>
      <c r="C208" s="107"/>
      <c r="D208" s="126"/>
      <c r="E208" s="26" t="s">
        <v>58</v>
      </c>
      <c r="F208" s="13">
        <f t="shared" si="108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2"/>
      <c r="B209" s="105"/>
      <c r="C209" s="108"/>
      <c r="D209" s="127"/>
      <c r="E209" s="26" t="s">
        <v>59</v>
      </c>
      <c r="F209" s="13">
        <f t="shared" si="108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28</v>
      </c>
      <c r="B210" s="115" t="s">
        <v>185</v>
      </c>
      <c r="C210" s="106" t="s">
        <v>137</v>
      </c>
      <c r="D210" s="100" t="s">
        <v>83</v>
      </c>
      <c r="E210" s="26" t="s">
        <v>47</v>
      </c>
      <c r="F210" s="13">
        <f t="shared" ref="F210:F215" si="111">G210+H210+I210+J210+K210+L210</f>
        <v>16856.419999999998</v>
      </c>
      <c r="G210" s="14">
        <f>G211+G213+G214+G215</f>
        <v>5246.29</v>
      </c>
      <c r="H210" s="14">
        <f t="shared" ref="H210:L210" si="112">H211+H213+H214+H215</f>
        <v>5971.5479999999998</v>
      </c>
      <c r="I210" s="14">
        <f t="shared" si="112"/>
        <v>5638.5820000000003</v>
      </c>
      <c r="J210" s="14">
        <f t="shared" si="112"/>
        <v>0</v>
      </c>
      <c r="K210" s="14">
        <f t="shared" si="112"/>
        <v>0</v>
      </c>
      <c r="L210" s="14">
        <f t="shared" si="112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6"/>
      <c r="E211" s="26" t="s">
        <v>56</v>
      </c>
      <c r="F211" s="13">
        <f t="shared" si="11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101"/>
      <c r="B212" s="104"/>
      <c r="C212" s="107"/>
      <c r="D212" s="146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6"/>
      <c r="E213" s="26" t="s">
        <v>57</v>
      </c>
      <c r="F213" s="13">
        <f t="shared" si="111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6"/>
      <c r="E214" s="26" t="s">
        <v>58</v>
      </c>
      <c r="F214" s="13">
        <f t="shared" si="111"/>
        <v>16856.419999999998</v>
      </c>
      <c r="G214" s="17">
        <f>5363.47-117.18</f>
        <v>5246.29</v>
      </c>
      <c r="H214" s="17">
        <v>5971.5479999999998</v>
      </c>
      <c r="I214" s="16">
        <v>5638.5820000000003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2"/>
      <c r="B215" s="105"/>
      <c r="C215" s="108"/>
      <c r="D215" s="147"/>
      <c r="E215" s="26" t="s">
        <v>59</v>
      </c>
      <c r="F215" s="13">
        <f t="shared" si="111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99</v>
      </c>
      <c r="B216" s="137" t="s">
        <v>146</v>
      </c>
      <c r="C216" s="140" t="s">
        <v>188</v>
      </c>
      <c r="D216" s="100" t="s">
        <v>90</v>
      </c>
      <c r="E216" s="26" t="s">
        <v>47</v>
      </c>
      <c r="F216" s="13">
        <f t="shared" ref="F216:F221" si="113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38"/>
      <c r="C217" s="141"/>
      <c r="D217" s="101"/>
      <c r="E217" s="26" t="s">
        <v>56</v>
      </c>
      <c r="F217" s="13">
        <f t="shared" si="113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101"/>
      <c r="B218" s="138"/>
      <c r="C218" s="141"/>
      <c r="D218" s="101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38"/>
      <c r="C219" s="141"/>
      <c r="D219" s="101"/>
      <c r="E219" s="26" t="s">
        <v>57</v>
      </c>
      <c r="F219" s="13">
        <f t="shared" si="113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38"/>
      <c r="C220" s="141"/>
      <c r="D220" s="101"/>
      <c r="E220" s="26" t="s">
        <v>58</v>
      </c>
      <c r="F220" s="13">
        <f t="shared" si="113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2"/>
      <c r="B221" s="139"/>
      <c r="C221" s="142"/>
      <c r="D221" s="102"/>
      <c r="E221" s="26" t="s">
        <v>59</v>
      </c>
      <c r="F221" s="13">
        <f t="shared" si="113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112</v>
      </c>
      <c r="B222" s="103" t="s">
        <v>114</v>
      </c>
      <c r="C222" s="106">
        <v>2023</v>
      </c>
      <c r="D222" s="100" t="s">
        <v>139</v>
      </c>
      <c r="E222" s="26" t="s">
        <v>47</v>
      </c>
      <c r="F222" s="13">
        <f t="shared" ref="F222:F227" si="114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5">K223+K225+K226+K227</f>
        <v>0</v>
      </c>
      <c r="L222" s="14">
        <f t="shared" si="115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04"/>
      <c r="C223" s="107"/>
      <c r="D223" s="126"/>
      <c r="E223" s="26" t="s">
        <v>56</v>
      </c>
      <c r="F223" s="13">
        <f t="shared" si="114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101"/>
      <c r="B224" s="104"/>
      <c r="C224" s="107"/>
      <c r="D224" s="126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04"/>
      <c r="C225" s="107"/>
      <c r="D225" s="126"/>
      <c r="E225" s="26" t="s">
        <v>57</v>
      </c>
      <c r="F225" s="13">
        <f t="shared" si="114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04"/>
      <c r="C226" s="107"/>
      <c r="D226" s="126"/>
      <c r="E226" s="26" t="s">
        <v>58</v>
      </c>
      <c r="F226" s="13">
        <f t="shared" si="114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2"/>
      <c r="B227" s="105"/>
      <c r="C227" s="108"/>
      <c r="D227" s="127"/>
      <c r="E227" s="26" t="s">
        <v>59</v>
      </c>
      <c r="F227" s="13">
        <f t="shared" si="114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142</v>
      </c>
      <c r="B228" s="103" t="s">
        <v>143</v>
      </c>
      <c r="C228" s="106">
        <v>2023</v>
      </c>
      <c r="D228" s="100" t="s">
        <v>144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6">K229+K231+K232+K233</f>
        <v>0</v>
      </c>
      <c r="L228" s="14">
        <f t="shared" si="116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26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101"/>
      <c r="B230" s="104"/>
      <c r="C230" s="107"/>
      <c r="D230" s="126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26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26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27"/>
      <c r="E233" s="26" t="s">
        <v>59</v>
      </c>
      <c r="F233" s="13">
        <f t="shared" ref="F233" si="117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189</v>
      </c>
      <c r="B234" s="103" t="s">
        <v>190</v>
      </c>
      <c r="C234" s="106">
        <v>2024</v>
      </c>
      <c r="D234" s="100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8">K235+K237+K238+K239</f>
        <v>0</v>
      </c>
      <c r="L234" s="14">
        <f t="shared" si="118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26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101"/>
      <c r="B236" s="104"/>
      <c r="C236" s="107"/>
      <c r="D236" s="126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26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26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27"/>
      <c r="E239" s="26" t="s">
        <v>59</v>
      </c>
      <c r="F239" s="13">
        <f t="shared" ref="F239" si="119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21"/>
      <c r="B240" s="148" t="s">
        <v>73</v>
      </c>
      <c r="C240" s="106" t="s">
        <v>151</v>
      </c>
      <c r="D240" s="144"/>
      <c r="E240" s="25" t="s">
        <v>47</v>
      </c>
      <c r="F240" s="23">
        <f t="shared" ref="F240:J241" si="120">F12+F66+F78+F114+F186</f>
        <v>1287621.6365099999</v>
      </c>
      <c r="G240" s="23">
        <f t="shared" si="120"/>
        <v>182601.34386000002</v>
      </c>
      <c r="H240" s="23">
        <f t="shared" si="120"/>
        <v>233788.01252999998</v>
      </c>
      <c r="I240" s="23">
        <f t="shared" si="120"/>
        <v>220755.62066999997</v>
      </c>
      <c r="J240" s="23">
        <f t="shared" si="120"/>
        <v>215672.54345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122"/>
      <c r="B241" s="149"/>
      <c r="C241" s="107"/>
      <c r="D241" s="144"/>
      <c r="E241" s="25" t="s">
        <v>56</v>
      </c>
      <c r="F241" s="23">
        <f t="shared" si="120"/>
        <v>13392.86212</v>
      </c>
      <c r="G241" s="23">
        <f t="shared" si="120"/>
        <v>6456.1931199999999</v>
      </c>
      <c r="H241" s="23">
        <f t="shared" si="120"/>
        <v>356.34931</v>
      </c>
      <c r="I241" s="23">
        <f t="shared" si="120"/>
        <v>6245.4033200000003</v>
      </c>
      <c r="J241" s="23">
        <f t="shared" si="120"/>
        <v>334.91636999999997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122"/>
      <c r="B242" s="149"/>
      <c r="C242" s="107"/>
      <c r="D242" s="144"/>
      <c r="E242" s="25" t="s">
        <v>191</v>
      </c>
      <c r="F242" s="23">
        <f t="shared" ref="F242:H245" si="121">F14+F68+F80+F116+F188</f>
        <v>10565.45397</v>
      </c>
      <c r="G242" s="71">
        <f t="shared" si="121"/>
        <v>0</v>
      </c>
      <c r="H242" s="71">
        <f t="shared" si="121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122"/>
      <c r="B243" s="149"/>
      <c r="C243" s="107"/>
      <c r="D243" s="144"/>
      <c r="E243" s="25" t="s">
        <v>57</v>
      </c>
      <c r="F243" s="23">
        <f t="shared" si="121"/>
        <v>15150.053960000001</v>
      </c>
      <c r="G243" s="23">
        <f t="shared" si="121"/>
        <v>462.43673999999999</v>
      </c>
      <c r="H243" s="23">
        <f t="shared" si="121"/>
        <v>13484.10122</v>
      </c>
      <c r="I243" s="23">
        <f>I15+I75+I81+I117+I189</f>
        <v>861.88882000000001</v>
      </c>
      <c r="J243" s="23">
        <f>J15+J69+J81+J117+J189</f>
        <v>125.62718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122"/>
      <c r="B244" s="149"/>
      <c r="C244" s="107"/>
      <c r="D244" s="144"/>
      <c r="E244" s="25" t="s">
        <v>58</v>
      </c>
      <c r="F244" s="23">
        <f t="shared" si="121"/>
        <v>1248513.2664599998</v>
      </c>
      <c r="G244" s="23">
        <f t="shared" si="121"/>
        <v>175682.71400000001</v>
      </c>
      <c r="H244" s="23">
        <f t="shared" si="121"/>
        <v>219947.56200000001</v>
      </c>
      <c r="I244" s="23">
        <f>I16+I70+I82+I118+I190</f>
        <v>213648.32852999997</v>
      </c>
      <c r="J244" s="23">
        <f>J16+J70+J82+J118+J190+J112+J178</f>
        <v>204699.27593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128"/>
      <c r="B245" s="150"/>
      <c r="C245" s="108"/>
      <c r="D245" s="145"/>
      <c r="E245" s="25" t="s">
        <v>59</v>
      </c>
      <c r="F245" s="13">
        <f t="shared" si="121"/>
        <v>0</v>
      </c>
      <c r="G245" s="23">
        <f t="shared" si="121"/>
        <v>0</v>
      </c>
      <c r="H245" s="23">
        <f t="shared" si="121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A54:A5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D108:D113"/>
    <mergeCell ref="A174:A179"/>
    <mergeCell ref="B174:B179"/>
    <mergeCell ref="C174:C179"/>
    <mergeCell ref="D174:D179"/>
    <mergeCell ref="A216:A221"/>
    <mergeCell ref="B216:B221"/>
    <mergeCell ref="C216:C221"/>
    <mergeCell ref="D204:D209"/>
    <mergeCell ref="B198:B203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A48:A53"/>
    <mergeCell ref="B48:B53"/>
    <mergeCell ref="C144:C149"/>
    <mergeCell ref="B144:B149"/>
    <mergeCell ref="A138:A143"/>
    <mergeCell ref="B126:B131"/>
    <mergeCell ref="C150:C155"/>
    <mergeCell ref="A144:A149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A234:A239"/>
    <mergeCell ref="B234:B239"/>
    <mergeCell ref="C234:C239"/>
    <mergeCell ref="D234:D23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C198:C20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2023-10-09T09:13:10Z</dcterms:modified>
</cp:coreProperties>
</file>